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'Лист1'!$B$5</definedName>
    <definedName name="OLE_LINK4" localSheetId="0">'Лист1'!#REF!</definedName>
    <definedName name="_xlnm.Print_Area" localSheetId="0">'Лист1'!$A$1:$E$73</definedName>
  </definedNames>
  <calcPr fullCalcOnLoad="1"/>
</workbook>
</file>

<file path=xl/sharedStrings.xml><?xml version="1.0" encoding="utf-8"?>
<sst xmlns="http://schemas.openxmlformats.org/spreadsheetml/2006/main" count="125" uniqueCount="125">
  <si>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</si>
  <si>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</si>
  <si>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</si>
  <si>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</si>
  <si>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</si>
  <si>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</si>
  <si>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</si>
  <si>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</si>
  <si>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</si>
  <si>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</si>
  <si>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</si>
  <si>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</si>
  <si>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</si>
  <si>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</si>
  <si>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</si>
  <si>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</si>
  <si>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</si>
  <si>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</si>
  <si>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</si>
  <si>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</si>
  <si>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</si>
  <si>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</si>
  <si>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</si>
  <si>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</si>
  <si>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</si>
  <si>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</si>
  <si>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</si>
  <si>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</si>
  <si>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</si>
  <si>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</si>
  <si>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</si>
  <si>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</si>
  <si>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</si>
  <si>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</si>
  <si>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</si>
  <si>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</si>
  <si>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</si>
  <si>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</si>
  <si>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</si>
  <si>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</si>
  <si>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</si>
  <si>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</si>
  <si>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</si>
  <si>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</si>
  <si>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</si>
  <si>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</si>
  <si>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</si>
  <si>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</si>
  <si>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</si>
  <si>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</si>
  <si>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</si>
  <si>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</si>
  <si>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</si>
  <si>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</si>
  <si>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</si>
  <si>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</si>
  <si>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</si>
  <si>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</si>
  <si>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</si>
  <si>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</si>
  <si>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</si>
  <si>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</si>
  <si>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</si>
  <si>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</si>
  <si>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</si>
  <si>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</si>
  <si>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</si>
  <si>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</si>
  <si>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2 02 15000 00 0000 151</t>
  </si>
  <si>
    <t>2 02 15001 05 0000 151</t>
  </si>
  <si>
    <t>2 02 19999 05 0000 151</t>
  </si>
  <si>
    <t>2 02 20000 00 0000 151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</si>
  <si>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</si>
  <si>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</si>
  <si>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</si>
  <si>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</si>
  <si>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</si>
  <si>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</si>
  <si>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</si>
  <si>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</si>
  <si>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</si>
  <si>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</si>
  <si>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1 08 03000 01 0000 110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</si>
  <si>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</si>
  <si>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</si>
  <si>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</si>
  <si>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</si>
  <si>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</si>
  <si>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</si>
  <si>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2 07 05030 05 0000 180</t>
  </si>
  <si>
    <t>Прочие безвозмездные поступления в бюджеты муниципальных районов</t>
  </si>
  <si>
    <t>Прочие безвозмездные поступления</t>
  </si>
  <si>
    <t>1 08 07150 01 0000 110</t>
  </si>
  <si>
    <t>Государственная пошлина за выдачу разрешения на установку рекламной конструкции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</si>
  <si>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</si>
  <si>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</si>
  <si>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</si>
  <si>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2 02 45505 05 0000 151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</si>
  <si>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</si>
  <si>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Иные межбюджетные трансферты</t>
  </si>
  <si>
    <t>2 02 40000 00 0000 151</t>
  </si>
  <si>
    <t>2 07 00000 00 0000 180</t>
  </si>
  <si>
    <t>2 19 00000 00 0000 151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</si>
  <si>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</si>
  <si>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</si>
  <si>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</si>
  <si>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</si>
  <si>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План</t>
  </si>
  <si>
    <t>Исполнено</t>
  </si>
  <si>
    <t>% исполнения</t>
  </si>
  <si>
    <t xml:space="preserve"> доходов районного бюджета за 2018 год</t>
  </si>
  <si>
    <t>Приложение 1 к Решению Думы</t>
  </si>
  <si>
    <t>1 14 06010 00 0000 430</t>
  </si>
  <si>
    <t>1 17 01050 05 0000 180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</si>
  <si>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</si>
  <si>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</si>
  <si>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</si>
  <si>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</si>
  <si>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</si>
  <si>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</si>
  <si>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</si>
  <si>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</si>
  <si>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</si>
  <si>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</si>
  <si>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№ 366 от 30.05.2019г.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</si>
</sst>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"/>
    <numFmt numFmtId="182" formatCode="000000"/>
    <numFmt numFmtId="183" formatCode="0.0000"/>
    <numFmt numFmtId="184" formatCode="0.000"/>
    <numFmt numFmtId="185" formatCode="0.0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9" fontId="51" fillId="34" borderId="12" xfId="0" applyNumberFormat="1" applyFont="1" applyFill="1" applyBorder="1" applyAlignment="1">
      <alignment horizontal="center" vertical="top" wrapText="1"/>
    </xf>
    <xf numFmtId="182" fontId="1" fillId="34" borderId="12" xfId="0" applyNumberFormat="1" applyFont="1" applyFill="1" applyBorder="1" applyAlignment="1">
      <alignment horizontal="justify" vertical="top" wrapText="1"/>
    </xf>
    <xf numFmtId="43" fontId="1" fillId="0" borderId="10" xfId="60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shrinkToFi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shrinkToFi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29800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1035367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582275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4" width="17.625" style="1" customWidth="1"/>
    <col min="5" max="5" width="11.75390625" style="1" customWidth="1"/>
    <col min="6" max="16384" width="9.125" style="1" customWidth="1"/>
  </cols>
  <sheetData>
    <row r="1" spans="2:3" ht="16.5">
      <c r="B1" s="65" t="s">
        <v>111</v>
      </c>
      <c r="C1" s="65"/>
    </row>
    <row r="2" spans="2:3" ht="16.5">
      <c r="B2" s="65" t="s">
        <v>23</v>
      </c>
      <c r="C2" s="65"/>
    </row>
    <row r="3" spans="2:3" ht="16.5">
      <c r="B3" s="65" t="s">
        <v>124</v>
      </c>
      <c r="C3" s="65"/>
    </row>
    <row r="4" spans="1:3" ht="18.75" customHeight="1">
      <c r="A4" s="3"/>
      <c r="B4" s="18" t="s">
        <v>22</v>
      </c>
      <c r="C4" s="19"/>
    </row>
    <row r="5" spans="1:3" ht="22.5" customHeight="1">
      <c r="A5" s="1"/>
      <c r="B5" s="18" t="s">
        <v>110</v>
      </c>
      <c r="C5" s="19"/>
    </row>
    <row r="6" spans="1:3" ht="18.75" customHeight="1">
      <c r="A6" s="4"/>
      <c r="B6" s="47"/>
      <c r="C6" s="20"/>
    </row>
    <row r="7" spans="1:3" ht="39.75" customHeight="1" hidden="1">
      <c r="A7" s="5" t="s">
        <v>0</v>
      </c>
      <c r="B7" s="6"/>
      <c r="C7" s="21"/>
    </row>
    <row r="8" spans="1:3" ht="18.75">
      <c r="A8" s="14"/>
      <c r="B8" s="15"/>
      <c r="C8" s="44" t="s">
        <v>31</v>
      </c>
    </row>
    <row r="9" spans="1:5" ht="75" customHeight="1">
      <c r="A9" s="16" t="s">
        <v>1</v>
      </c>
      <c r="B9" s="16" t="s">
        <v>2</v>
      </c>
      <c r="C9" s="22" t="s">
        <v>107</v>
      </c>
      <c r="D9" s="54" t="s">
        <v>108</v>
      </c>
      <c r="E9" s="55" t="s">
        <v>109</v>
      </c>
    </row>
    <row r="10" spans="1:5" ht="18.75">
      <c r="A10" s="17">
        <v>1</v>
      </c>
      <c r="B10" s="17">
        <v>2</v>
      </c>
      <c r="C10" s="25">
        <v>3</v>
      </c>
      <c r="D10" s="25">
        <v>4</v>
      </c>
      <c r="E10" s="25">
        <v>5</v>
      </c>
    </row>
    <row r="11" spans="1:5" ht="37.5">
      <c r="A11" s="7" t="s">
        <v>3</v>
      </c>
      <c r="B11" s="8" t="s">
        <v>21</v>
      </c>
      <c r="C11" s="9">
        <f>C12+C16+C20+C23+C30+C32+C34+C36+C37+C14</f>
        <v>302439</v>
      </c>
      <c r="D11" s="9">
        <f>D12+D16+D20+D23+D30+D32+D34+D36+D37+D14</f>
        <v>312688.00000000006</v>
      </c>
      <c r="E11" s="57">
        <f>D11/C11*100</f>
        <v>103.38878253135344</v>
      </c>
    </row>
    <row r="12" spans="1:5" ht="18.75">
      <c r="A12" s="7" t="s">
        <v>4</v>
      </c>
      <c r="B12" s="10" t="s">
        <v>5</v>
      </c>
      <c r="C12" s="11">
        <f>SUM(C13)</f>
        <v>197986</v>
      </c>
      <c r="D12" s="11">
        <f>SUM(D13)</f>
        <v>205206.56</v>
      </c>
      <c r="E12" s="57">
        <f aca="true" t="shared" si="0" ref="E12:E73">D12/C12*100</f>
        <v>103.6470053438122</v>
      </c>
    </row>
    <row r="13" spans="1:5" ht="18.75">
      <c r="A13" s="7" t="s">
        <v>6</v>
      </c>
      <c r="B13" s="10" t="s">
        <v>7</v>
      </c>
      <c r="C13" s="11">
        <v>197986</v>
      </c>
      <c r="D13" s="11">
        <v>205206.56</v>
      </c>
      <c r="E13" s="57">
        <f t="shared" si="0"/>
        <v>103.6470053438122</v>
      </c>
    </row>
    <row r="14" spans="1:5" ht="55.5" customHeight="1">
      <c r="A14" s="7" t="s">
        <v>58</v>
      </c>
      <c r="B14" s="10" t="s">
        <v>59</v>
      </c>
      <c r="C14" s="11">
        <f>C15</f>
        <v>13725</v>
      </c>
      <c r="D14" s="11">
        <f>D15</f>
        <v>13803.27</v>
      </c>
      <c r="E14" s="57">
        <f t="shared" si="0"/>
        <v>100.57027322404373</v>
      </c>
    </row>
    <row r="15" spans="1:5" ht="56.25">
      <c r="A15" s="7" t="s">
        <v>60</v>
      </c>
      <c r="B15" s="10" t="s">
        <v>61</v>
      </c>
      <c r="C15" s="11">
        <v>13725</v>
      </c>
      <c r="D15" s="11">
        <v>13803.27</v>
      </c>
      <c r="E15" s="57">
        <f t="shared" si="0"/>
        <v>100.57027322404373</v>
      </c>
    </row>
    <row r="16" spans="1:5" ht="18.75">
      <c r="A16" s="7" t="s">
        <v>8</v>
      </c>
      <c r="B16" s="10" t="s">
        <v>9</v>
      </c>
      <c r="C16" s="11">
        <f>SUM(C17:C18)+C19</f>
        <v>14603</v>
      </c>
      <c r="D16" s="11">
        <f>SUM(D17:D18)+D19</f>
        <v>15135.48</v>
      </c>
      <c r="E16" s="57">
        <f t="shared" si="0"/>
        <v>103.64637403273301</v>
      </c>
    </row>
    <row r="17" spans="1:5" ht="37.5">
      <c r="A17" s="7" t="s">
        <v>32</v>
      </c>
      <c r="B17" s="10" t="s">
        <v>24</v>
      </c>
      <c r="C17" s="11">
        <v>8931</v>
      </c>
      <c r="D17" s="11">
        <v>9387.6</v>
      </c>
      <c r="E17" s="57">
        <f t="shared" si="0"/>
        <v>105.11252939200537</v>
      </c>
    </row>
    <row r="18" spans="1:5" ht="18.75">
      <c r="A18" s="7" t="s">
        <v>33</v>
      </c>
      <c r="B18" s="10" t="s">
        <v>10</v>
      </c>
      <c r="C18" s="11">
        <v>5019</v>
      </c>
      <c r="D18" s="11">
        <v>5018.95</v>
      </c>
      <c r="E18" s="57">
        <f t="shared" si="0"/>
        <v>99.99900378561466</v>
      </c>
    </row>
    <row r="19" spans="1:5" ht="75">
      <c r="A19" s="7" t="s">
        <v>83</v>
      </c>
      <c r="B19" s="46" t="s">
        <v>57</v>
      </c>
      <c r="C19" s="11">
        <v>653</v>
      </c>
      <c r="D19" s="11">
        <v>728.93</v>
      </c>
      <c r="E19" s="57">
        <f t="shared" si="0"/>
        <v>111.62787136294028</v>
      </c>
    </row>
    <row r="20" spans="1:5" ht="18.75">
      <c r="A20" s="26" t="s">
        <v>11</v>
      </c>
      <c r="B20" s="10" t="s">
        <v>29</v>
      </c>
      <c r="C20" s="11">
        <f>C21+C22</f>
        <v>4660</v>
      </c>
      <c r="D20" s="11">
        <f>D21+D22</f>
        <v>4742.540000000001</v>
      </c>
      <c r="E20" s="57">
        <f t="shared" si="0"/>
        <v>101.77124463519316</v>
      </c>
    </row>
    <row r="21" spans="1:5" ht="76.5" customHeight="1">
      <c r="A21" s="26" t="s">
        <v>82</v>
      </c>
      <c r="B21" s="29" t="s">
        <v>34</v>
      </c>
      <c r="C21" s="11">
        <v>4550</v>
      </c>
      <c r="D21" s="11">
        <v>4559.02</v>
      </c>
      <c r="E21" s="57">
        <f t="shared" si="0"/>
        <v>100.19824175824176</v>
      </c>
    </row>
    <row r="22" spans="1:5" ht="55.5" customHeight="1">
      <c r="A22" s="26" t="s">
        <v>92</v>
      </c>
      <c r="B22" s="29" t="s">
        <v>93</v>
      </c>
      <c r="C22" s="49">
        <v>110</v>
      </c>
      <c r="D22" s="49">
        <v>183.52</v>
      </c>
      <c r="E22" s="57">
        <f t="shared" si="0"/>
        <v>166.83636363636364</v>
      </c>
    </row>
    <row r="23" spans="1:5" ht="75">
      <c r="A23" s="31" t="s">
        <v>12</v>
      </c>
      <c r="B23" s="33" t="s">
        <v>13</v>
      </c>
      <c r="C23" s="32">
        <f>SUM(C24:C29)</f>
        <v>53349</v>
      </c>
      <c r="D23" s="32">
        <f>SUM(D24:D29)</f>
        <v>57813.759999999995</v>
      </c>
      <c r="E23" s="57">
        <f t="shared" si="0"/>
        <v>108.36896661605653</v>
      </c>
    </row>
    <row r="24" spans="1:5" ht="111.75" customHeight="1">
      <c r="A24" s="52" t="s">
        <v>114</v>
      </c>
      <c r="B24" s="59" t="s">
        <v>115</v>
      </c>
      <c r="C24" s="51">
        <v>44944.5</v>
      </c>
      <c r="D24" s="51">
        <v>49049.7</v>
      </c>
      <c r="E24" s="57">
        <f t="shared" si="0"/>
        <v>109.13393184928077</v>
      </c>
    </row>
    <row r="25" spans="1:5" ht="152.25" customHeight="1">
      <c r="A25" s="52" t="s">
        <v>116</v>
      </c>
      <c r="B25" s="53" t="s">
        <v>117</v>
      </c>
      <c r="C25" s="51">
        <v>54.6</v>
      </c>
      <c r="D25" s="51">
        <v>54.69</v>
      </c>
      <c r="E25" s="57">
        <f t="shared" si="0"/>
        <v>100.16483516483517</v>
      </c>
    </row>
    <row r="26" spans="1:5" ht="133.5" customHeight="1">
      <c r="A26" s="52" t="s">
        <v>118</v>
      </c>
      <c r="B26" s="53" t="s">
        <v>119</v>
      </c>
      <c r="C26" s="51">
        <v>2429</v>
      </c>
      <c r="D26" s="51">
        <v>2591.34</v>
      </c>
      <c r="E26" s="57">
        <f t="shared" si="0"/>
        <v>106.68340881020997</v>
      </c>
    </row>
    <row r="27" spans="1:5" ht="74.25" customHeight="1">
      <c r="A27" s="52" t="s">
        <v>120</v>
      </c>
      <c r="B27" s="59" t="s">
        <v>121</v>
      </c>
      <c r="C27" s="51">
        <v>2.6</v>
      </c>
      <c r="D27" s="51">
        <v>2.63</v>
      </c>
      <c r="E27" s="57">
        <f t="shared" si="0"/>
        <v>101.15384615384615</v>
      </c>
    </row>
    <row r="28" spans="1:5" ht="75">
      <c r="A28" s="52" t="s">
        <v>122</v>
      </c>
      <c r="B28" s="59" t="s">
        <v>123</v>
      </c>
      <c r="C28" s="11">
        <v>2.3</v>
      </c>
      <c r="D28" s="11">
        <v>2.4</v>
      </c>
      <c r="E28" s="57">
        <f t="shared" si="0"/>
        <v>104.34782608695652</v>
      </c>
    </row>
    <row r="29" spans="1:5" ht="150">
      <c r="A29" s="52" t="s">
        <v>103</v>
      </c>
      <c r="B29" s="53" t="s">
        <v>104</v>
      </c>
      <c r="C29" s="11">
        <v>5916</v>
      </c>
      <c r="D29" s="11">
        <v>6113</v>
      </c>
      <c r="E29" s="57">
        <f t="shared" si="0"/>
        <v>103.32995267072347</v>
      </c>
    </row>
    <row r="30" spans="1:5" ht="37.5">
      <c r="A30" s="26" t="s">
        <v>14</v>
      </c>
      <c r="B30" s="10" t="s">
        <v>15</v>
      </c>
      <c r="C30" s="11">
        <f>SUM(C31)</f>
        <v>2100</v>
      </c>
      <c r="D30" s="11">
        <f>SUM(D31)</f>
        <v>2184.86</v>
      </c>
      <c r="E30" s="57">
        <f t="shared" si="0"/>
        <v>104.04095238095239</v>
      </c>
    </row>
    <row r="31" spans="1:5" ht="37.5">
      <c r="A31" s="26" t="s">
        <v>16</v>
      </c>
      <c r="B31" s="10" t="s">
        <v>17</v>
      </c>
      <c r="C31" s="11">
        <v>2100</v>
      </c>
      <c r="D31" s="11">
        <v>2184.86</v>
      </c>
      <c r="E31" s="57">
        <f t="shared" si="0"/>
        <v>104.04095238095239</v>
      </c>
    </row>
    <row r="32" spans="1:5" ht="56.25">
      <c r="A32" s="58" t="s">
        <v>30</v>
      </c>
      <c r="B32" s="30" t="s">
        <v>35</v>
      </c>
      <c r="C32" s="32">
        <f>SUM(C33)</f>
        <v>446</v>
      </c>
      <c r="D32" s="32">
        <f>SUM(D33)</f>
        <v>487.62</v>
      </c>
      <c r="E32" s="57">
        <f t="shared" si="0"/>
        <v>109.33183856502242</v>
      </c>
    </row>
    <row r="33" spans="1:5" ht="37.5">
      <c r="A33" s="50" t="s">
        <v>36</v>
      </c>
      <c r="B33" s="29" t="s">
        <v>37</v>
      </c>
      <c r="C33" s="11">
        <v>446</v>
      </c>
      <c r="D33" s="11">
        <v>487.62</v>
      </c>
      <c r="E33" s="57">
        <f t="shared" si="0"/>
        <v>109.33183856502242</v>
      </c>
    </row>
    <row r="34" spans="1:5" ht="36.75" customHeight="1">
      <c r="A34" s="26" t="s">
        <v>18</v>
      </c>
      <c r="B34" s="10" t="s">
        <v>25</v>
      </c>
      <c r="C34" s="11">
        <f>SUM(C35)</f>
        <v>13000</v>
      </c>
      <c r="D34" s="11">
        <f>SUM(D35)</f>
        <v>10534.5</v>
      </c>
      <c r="E34" s="57">
        <f t="shared" si="0"/>
        <v>81.03461538461538</v>
      </c>
    </row>
    <row r="35" spans="1:5" ht="93.75">
      <c r="A35" s="50" t="s">
        <v>112</v>
      </c>
      <c r="B35" s="27" t="s">
        <v>84</v>
      </c>
      <c r="C35" s="11">
        <v>13000</v>
      </c>
      <c r="D35" s="11">
        <v>10534.5</v>
      </c>
      <c r="E35" s="57">
        <f t="shared" si="0"/>
        <v>81.03461538461538</v>
      </c>
    </row>
    <row r="36" spans="1:5" ht="37.5">
      <c r="A36" s="26" t="s">
        <v>19</v>
      </c>
      <c r="B36" s="10" t="s">
        <v>20</v>
      </c>
      <c r="C36" s="11">
        <v>2570</v>
      </c>
      <c r="D36" s="11">
        <v>2786.52</v>
      </c>
      <c r="E36" s="57">
        <f t="shared" si="0"/>
        <v>108.42490272373541</v>
      </c>
    </row>
    <row r="37" spans="1:5" ht="18.75">
      <c r="A37" s="28" t="s">
        <v>26</v>
      </c>
      <c r="B37" s="10" t="s">
        <v>27</v>
      </c>
      <c r="C37" s="11">
        <f>SUM(C38)</f>
        <v>0</v>
      </c>
      <c r="D37" s="11">
        <f>SUM(D38)</f>
        <v>-7.11</v>
      </c>
      <c r="E37" s="57" t="e">
        <f t="shared" si="0"/>
        <v>#DIV/0!</v>
      </c>
    </row>
    <row r="38" spans="1:5" ht="37.5">
      <c r="A38" s="28" t="s">
        <v>113</v>
      </c>
      <c r="B38" s="10" t="s">
        <v>28</v>
      </c>
      <c r="C38" s="11">
        <v>0</v>
      </c>
      <c r="D38" s="11">
        <v>-7.11</v>
      </c>
      <c r="E38" s="57" t="e">
        <f t="shared" si="0"/>
        <v>#DIV/0!</v>
      </c>
    </row>
    <row r="39" spans="1:5" ht="18.75">
      <c r="A39" s="7" t="s">
        <v>38</v>
      </c>
      <c r="B39" s="8" t="s">
        <v>39</v>
      </c>
      <c r="C39" s="9">
        <f>C40+C69+C71</f>
        <v>467655.37586999993</v>
      </c>
      <c r="D39" s="60">
        <f>D40+D69+D71</f>
        <v>466502.5287100001</v>
      </c>
      <c r="E39" s="57">
        <f t="shared" si="0"/>
        <v>99.7534836079121</v>
      </c>
    </row>
    <row r="40" spans="1:5" ht="56.25">
      <c r="A40" s="7" t="s">
        <v>40</v>
      </c>
      <c r="B40" s="10" t="s">
        <v>41</v>
      </c>
      <c r="C40" s="11">
        <f>C41+C45+C48+C66</f>
        <v>472955.37586999993</v>
      </c>
      <c r="D40" s="11">
        <f>D41+D45+D48+D66</f>
        <v>472316.9907100001</v>
      </c>
      <c r="E40" s="57">
        <f t="shared" si="0"/>
        <v>99.86502211570689</v>
      </c>
    </row>
    <row r="41" spans="1:5" ht="37.5">
      <c r="A41" s="7" t="s">
        <v>68</v>
      </c>
      <c r="B41" s="10" t="s">
        <v>42</v>
      </c>
      <c r="C41" s="11">
        <f>C42+C44+C43</f>
        <v>27251.129</v>
      </c>
      <c r="D41" s="11">
        <f>D42+D44+D43</f>
        <v>27251.129</v>
      </c>
      <c r="E41" s="57">
        <f t="shared" si="0"/>
        <v>100</v>
      </c>
    </row>
    <row r="42" spans="1:5" ht="44.25" customHeight="1">
      <c r="A42" s="34" t="s">
        <v>69</v>
      </c>
      <c r="B42" s="35" t="s">
        <v>43</v>
      </c>
      <c r="C42" s="36">
        <v>4684.129</v>
      </c>
      <c r="D42" s="36">
        <v>4684.129</v>
      </c>
      <c r="E42" s="57">
        <f t="shared" si="0"/>
        <v>100</v>
      </c>
    </row>
    <row r="43" spans="1:5" ht="58.5" customHeight="1">
      <c r="A43" s="34" t="s">
        <v>87</v>
      </c>
      <c r="B43" s="35" t="s">
        <v>88</v>
      </c>
      <c r="C43" s="36">
        <v>22567</v>
      </c>
      <c r="D43" s="36">
        <v>22567</v>
      </c>
      <c r="E43" s="57">
        <f t="shared" si="0"/>
        <v>100</v>
      </c>
    </row>
    <row r="44" spans="1:5" ht="37.5">
      <c r="A44" s="34" t="s">
        <v>70</v>
      </c>
      <c r="B44" s="35" t="s">
        <v>65</v>
      </c>
      <c r="C44" s="36">
        <v>0</v>
      </c>
      <c r="D44" s="56">
        <v>0</v>
      </c>
      <c r="E44" s="57" t="e">
        <f t="shared" si="0"/>
        <v>#DIV/0!</v>
      </c>
    </row>
    <row r="45" spans="1:5" ht="56.25">
      <c r="A45" s="7" t="s">
        <v>71</v>
      </c>
      <c r="B45" s="10" t="s">
        <v>44</v>
      </c>
      <c r="C45" s="36">
        <f>C47+C46</f>
        <v>57071.71886999999</v>
      </c>
      <c r="D45" s="36">
        <f>D47+D46</f>
        <v>56752.6051</v>
      </c>
      <c r="E45" s="57">
        <f t="shared" si="0"/>
        <v>99.44085481159787</v>
      </c>
    </row>
    <row r="46" spans="1:5" s="42" customFormat="1" ht="40.5" customHeight="1">
      <c r="A46" s="7" t="s">
        <v>85</v>
      </c>
      <c r="B46" s="10" t="s">
        <v>86</v>
      </c>
      <c r="C46" s="11">
        <v>2229.5421</v>
      </c>
      <c r="D46" s="11">
        <v>2229.5421</v>
      </c>
      <c r="E46" s="57">
        <f t="shared" si="0"/>
        <v>100</v>
      </c>
    </row>
    <row r="47" spans="1:5" s="42" customFormat="1" ht="18.75">
      <c r="A47" s="7" t="s">
        <v>72</v>
      </c>
      <c r="B47" s="10" t="s">
        <v>45</v>
      </c>
      <c r="C47" s="11">
        <f>32793.359+2790.238+7459.78906-1876.02427+951.77856+12723.03642</f>
        <v>54842.17676999999</v>
      </c>
      <c r="D47" s="56">
        <v>54523.063</v>
      </c>
      <c r="E47" s="57">
        <f t="shared" si="0"/>
        <v>99.41812344295103</v>
      </c>
    </row>
    <row r="48" spans="1:5" s="42" customFormat="1" ht="38.25" customHeight="1">
      <c r="A48" s="34" t="s">
        <v>73</v>
      </c>
      <c r="B48" s="10" t="s">
        <v>46</v>
      </c>
      <c r="C48" s="11">
        <f>C49+C62+C63+C64+C65</f>
        <v>354742.78799999994</v>
      </c>
      <c r="D48" s="11">
        <f>D49+D62+D63+D64+D65</f>
        <v>354423.5566100001</v>
      </c>
      <c r="E48" s="57">
        <f t="shared" si="0"/>
        <v>99.91001046369409</v>
      </c>
    </row>
    <row r="49" spans="1:5" ht="37.5" customHeight="1">
      <c r="A49" s="34" t="s">
        <v>78</v>
      </c>
      <c r="B49" s="10" t="s">
        <v>49</v>
      </c>
      <c r="C49" s="11">
        <f>SUM(C50:C61)</f>
        <v>346594.78599999996</v>
      </c>
      <c r="D49" s="11">
        <f>SUM(D50:D61)</f>
        <v>346275.5546100001</v>
      </c>
      <c r="E49" s="57">
        <f t="shared" si="0"/>
        <v>99.90789492430511</v>
      </c>
    </row>
    <row r="50" spans="1:5" ht="112.5">
      <c r="A50" s="63"/>
      <c r="B50" s="38" t="s">
        <v>50</v>
      </c>
      <c r="C50" s="11">
        <v>236602.1</v>
      </c>
      <c r="D50" s="56">
        <v>238234.10779</v>
      </c>
      <c r="E50" s="57">
        <f t="shared" si="0"/>
        <v>100.68976893696211</v>
      </c>
    </row>
    <row r="51" spans="1:5" ht="112.5" customHeight="1">
      <c r="A51" s="63"/>
      <c r="B51" s="38" t="s">
        <v>63</v>
      </c>
      <c r="C51" s="11">
        <v>77780</v>
      </c>
      <c r="D51" s="11">
        <v>77780</v>
      </c>
      <c r="E51" s="57">
        <f t="shared" si="0"/>
        <v>100</v>
      </c>
    </row>
    <row r="52" spans="1:5" ht="57.75" customHeight="1">
      <c r="A52" s="63"/>
      <c r="B52" s="45" t="s">
        <v>51</v>
      </c>
      <c r="C52" s="11">
        <v>1090.057</v>
      </c>
      <c r="D52" s="56">
        <v>1090.05643</v>
      </c>
      <c r="E52" s="57">
        <f t="shared" si="0"/>
        <v>99.9999477091565</v>
      </c>
    </row>
    <row r="53" spans="1:5" ht="76.5" customHeight="1">
      <c r="A53" s="63"/>
      <c r="B53" s="45" t="s">
        <v>52</v>
      </c>
      <c r="C53" s="11">
        <v>18058.134</v>
      </c>
      <c r="D53" s="11">
        <v>18058.134</v>
      </c>
      <c r="E53" s="57">
        <f t="shared" si="0"/>
        <v>100</v>
      </c>
    </row>
    <row r="54" spans="1:5" ht="56.25">
      <c r="A54" s="63"/>
      <c r="B54" s="38" t="s">
        <v>62</v>
      </c>
      <c r="C54" s="11">
        <v>3252</v>
      </c>
      <c r="D54" s="11">
        <v>3252</v>
      </c>
      <c r="E54" s="57">
        <f t="shared" si="0"/>
        <v>100</v>
      </c>
    </row>
    <row r="55" spans="1:5" ht="95.25" customHeight="1">
      <c r="A55" s="63"/>
      <c r="B55" s="38" t="s">
        <v>53</v>
      </c>
      <c r="C55" s="11">
        <v>582.287</v>
      </c>
      <c r="D55" s="11">
        <v>582.287</v>
      </c>
      <c r="E55" s="57">
        <f t="shared" si="0"/>
        <v>100</v>
      </c>
    </row>
    <row r="56" spans="1:5" ht="75">
      <c r="A56" s="63"/>
      <c r="B56" s="37" t="s">
        <v>54</v>
      </c>
      <c r="C56" s="11">
        <v>5575</v>
      </c>
      <c r="D56" s="11">
        <v>5575</v>
      </c>
      <c r="E56" s="57">
        <f t="shared" si="0"/>
        <v>100</v>
      </c>
    </row>
    <row r="57" spans="1:5" ht="129.75" customHeight="1">
      <c r="A57" s="63"/>
      <c r="B57" s="37" t="s">
        <v>105</v>
      </c>
      <c r="C57" s="11">
        <v>690.735</v>
      </c>
      <c r="D57" s="56">
        <v>0</v>
      </c>
      <c r="E57" s="57">
        <f t="shared" si="0"/>
        <v>0</v>
      </c>
    </row>
    <row r="58" spans="1:5" ht="131.25">
      <c r="A58" s="63"/>
      <c r="B58" s="37" t="s">
        <v>106</v>
      </c>
      <c r="C58" s="11">
        <v>1756.37</v>
      </c>
      <c r="D58" s="56">
        <v>995.18634</v>
      </c>
      <c r="E58" s="57">
        <f t="shared" si="0"/>
        <v>56.661542841200884</v>
      </c>
    </row>
    <row r="59" spans="1:5" ht="121.5" customHeight="1">
      <c r="A59" s="63"/>
      <c r="B59" s="37" t="s">
        <v>66</v>
      </c>
      <c r="C59" s="11">
        <v>0.722</v>
      </c>
      <c r="D59" s="11">
        <v>0.722</v>
      </c>
      <c r="E59" s="57">
        <f t="shared" si="0"/>
        <v>100</v>
      </c>
    </row>
    <row r="60" spans="1:5" ht="131.25">
      <c r="A60" s="63"/>
      <c r="B60" s="45" t="s">
        <v>67</v>
      </c>
      <c r="C60" s="11">
        <v>499.319</v>
      </c>
      <c r="D60" s="56">
        <v>0</v>
      </c>
      <c r="E60" s="57">
        <f t="shared" si="0"/>
        <v>0</v>
      </c>
    </row>
    <row r="61" spans="1:5" ht="56.25">
      <c r="A61" s="64"/>
      <c r="B61" s="38" t="s">
        <v>55</v>
      </c>
      <c r="C61" s="11">
        <v>708.062</v>
      </c>
      <c r="D61" s="56">
        <v>708.06105</v>
      </c>
      <c r="E61" s="57">
        <f t="shared" si="0"/>
        <v>99.99986583095831</v>
      </c>
    </row>
    <row r="62" spans="1:5" ht="141" customHeight="1">
      <c r="A62" s="34" t="s">
        <v>80</v>
      </c>
      <c r="B62" s="37" t="s">
        <v>79</v>
      </c>
      <c r="C62" s="11">
        <v>4206</v>
      </c>
      <c r="D62" s="11">
        <v>4206</v>
      </c>
      <c r="E62" s="57">
        <f t="shared" si="0"/>
        <v>100</v>
      </c>
    </row>
    <row r="63" spans="1:5" ht="75">
      <c r="A63" s="34" t="s">
        <v>77</v>
      </c>
      <c r="B63" s="10" t="s">
        <v>48</v>
      </c>
      <c r="C63" s="11">
        <v>1773.24</v>
      </c>
      <c r="D63" s="11">
        <v>1773.24</v>
      </c>
      <c r="E63" s="57">
        <f t="shared" si="0"/>
        <v>100</v>
      </c>
    </row>
    <row r="64" spans="1:5" s="42" customFormat="1" ht="96" customHeight="1">
      <c r="A64" s="34" t="s">
        <v>76</v>
      </c>
      <c r="B64" s="43" t="s">
        <v>75</v>
      </c>
      <c r="C64" s="61">
        <v>431.262</v>
      </c>
      <c r="D64" s="61">
        <v>431.262</v>
      </c>
      <c r="E64" s="57">
        <f t="shared" si="0"/>
        <v>100</v>
      </c>
    </row>
    <row r="65" spans="1:5" s="42" customFormat="1" ht="96" customHeight="1">
      <c r="A65" s="34" t="s">
        <v>74</v>
      </c>
      <c r="B65" s="10" t="s">
        <v>47</v>
      </c>
      <c r="C65" s="11">
        <v>1737.5</v>
      </c>
      <c r="D65" s="11">
        <v>1737.5</v>
      </c>
      <c r="E65" s="57">
        <f t="shared" si="0"/>
        <v>100</v>
      </c>
    </row>
    <row r="66" spans="1:5" s="42" customFormat="1" ht="24" customHeight="1">
      <c r="A66" s="34" t="s">
        <v>100</v>
      </c>
      <c r="B66" s="10" t="s">
        <v>99</v>
      </c>
      <c r="C66" s="11">
        <f>C67+C68</f>
        <v>33889.74</v>
      </c>
      <c r="D66" s="11">
        <f>D67+D68</f>
        <v>33889.7</v>
      </c>
      <c r="E66" s="57">
        <f t="shared" si="0"/>
        <v>99.99988197017741</v>
      </c>
    </row>
    <row r="67" spans="1:5" ht="112.5">
      <c r="A67" s="34" t="s">
        <v>81</v>
      </c>
      <c r="B67" s="39" t="s">
        <v>64</v>
      </c>
      <c r="C67" s="11">
        <v>141</v>
      </c>
      <c r="D67" s="11">
        <v>141</v>
      </c>
      <c r="E67" s="57">
        <f t="shared" si="0"/>
        <v>100</v>
      </c>
    </row>
    <row r="68" spans="1:5" ht="131.25">
      <c r="A68" s="7" t="s">
        <v>97</v>
      </c>
      <c r="B68" s="29" t="s">
        <v>98</v>
      </c>
      <c r="C68" s="11">
        <v>33748.74</v>
      </c>
      <c r="D68" s="11">
        <v>33748.7</v>
      </c>
      <c r="E68" s="57">
        <f t="shared" si="0"/>
        <v>99.99988147705662</v>
      </c>
    </row>
    <row r="69" spans="1:5" ht="18.75">
      <c r="A69" s="48" t="s">
        <v>101</v>
      </c>
      <c r="B69" s="29" t="s">
        <v>91</v>
      </c>
      <c r="C69" s="11">
        <f>C70</f>
        <v>6700</v>
      </c>
      <c r="D69" s="11">
        <f>D70</f>
        <v>6700</v>
      </c>
      <c r="E69" s="57">
        <f t="shared" si="0"/>
        <v>100</v>
      </c>
    </row>
    <row r="70" spans="1:5" ht="37.5">
      <c r="A70" s="48" t="s">
        <v>89</v>
      </c>
      <c r="B70" s="39" t="s">
        <v>90</v>
      </c>
      <c r="C70" s="11">
        <v>6700</v>
      </c>
      <c r="D70" s="11">
        <v>6700</v>
      </c>
      <c r="E70" s="57">
        <f t="shared" si="0"/>
        <v>100</v>
      </c>
    </row>
    <row r="71" spans="1:5" ht="52.5" customHeight="1">
      <c r="A71" s="48" t="s">
        <v>102</v>
      </c>
      <c r="B71" s="39" t="s">
        <v>94</v>
      </c>
      <c r="C71" s="11">
        <f>C72</f>
        <v>-12000</v>
      </c>
      <c r="D71" s="62">
        <f>D72</f>
        <v>-12514.462</v>
      </c>
      <c r="E71" s="57">
        <f t="shared" si="0"/>
        <v>104.28718333333333</v>
      </c>
    </row>
    <row r="72" spans="1:5" ht="91.5" customHeight="1">
      <c r="A72" s="48" t="s">
        <v>95</v>
      </c>
      <c r="B72" s="39" t="s">
        <v>96</v>
      </c>
      <c r="C72" s="11">
        <v>-12000</v>
      </c>
      <c r="D72" s="56">
        <v>-12514.462</v>
      </c>
      <c r="E72" s="57">
        <f t="shared" si="0"/>
        <v>104.28718333333333</v>
      </c>
    </row>
    <row r="73" spans="1:5" ht="18.75">
      <c r="A73" s="40"/>
      <c r="B73" s="41" t="s">
        <v>56</v>
      </c>
      <c r="C73" s="60">
        <f>C11+C39</f>
        <v>770094.3758699999</v>
      </c>
      <c r="D73" s="60">
        <f>D11+D39</f>
        <v>779190.5287100002</v>
      </c>
      <c r="E73" s="57">
        <f t="shared" si="0"/>
        <v>101.18117377882731</v>
      </c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  <row r="841" spans="1:3" ht="12.75">
      <c r="A841" s="12"/>
      <c r="B841" s="2"/>
      <c r="C841" s="23"/>
    </row>
    <row r="842" spans="1:3" ht="12.75">
      <c r="A842" s="12"/>
      <c r="B842" s="2"/>
      <c r="C842" s="23"/>
    </row>
    <row r="843" spans="1:3" ht="12.75">
      <c r="A843" s="12"/>
      <c r="B843" s="2"/>
      <c r="C843" s="23"/>
    </row>
    <row r="844" spans="1:3" ht="12.75">
      <c r="A844" s="12"/>
      <c r="B844" s="2"/>
      <c r="C844" s="23"/>
    </row>
    <row r="845" spans="1:3" ht="12.75">
      <c r="A845" s="12"/>
      <c r="B845" s="2"/>
      <c r="C845" s="23"/>
    </row>
    <row r="846" spans="1:3" ht="12.75">
      <c r="A846" s="12"/>
      <c r="B846" s="2"/>
      <c r="C846" s="23"/>
    </row>
    <row r="847" spans="1:3" ht="12.75">
      <c r="A847" s="12"/>
      <c r="B847" s="2"/>
      <c r="C847" s="23"/>
    </row>
  </sheetData>
  <sheetProtection/>
  <mergeCells count="4">
    <mergeCell ref="A50:A61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2019-05-30T00:30:22Z</cp:lastPrinted>
  <dcterms:created xsi:type="dcterms:W3CDTF">2005-08-18T04:46:17Z</dcterms:created>
  <dcterms:modified xsi:type="dcterms:W3CDTF">2019-05-30T00:41:01Z</dcterms:modified>
  <cp:category/>
  <cp:version/>
  <cp:contentType/>
  <cp:contentStatus/>
</cp:coreProperties>
</file>